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Cuarto trimestre\Cuadros Excel\"/>
    </mc:Choice>
  </mc:AlternateContent>
  <bookViews>
    <workbookView xWindow="0" yWindow="0" windowWidth="21600" windowHeight="9735" tabRatio="831"/>
  </bookViews>
  <sheets>
    <sheet name="Cuadro 10 RCN" sheetId="58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58" l="1"/>
  <c r="D104" i="58"/>
  <c r="E103" i="58"/>
  <c r="D103" i="58"/>
  <c r="E102" i="58"/>
  <c r="D102" i="58"/>
  <c r="E101" i="58"/>
  <c r="D101" i="58"/>
  <c r="E100" i="58"/>
  <c r="D100" i="58"/>
  <c r="C99" i="58"/>
  <c r="C93" i="58" s="1"/>
  <c r="B99" i="58"/>
  <c r="B93" i="58" s="1"/>
  <c r="E98" i="58"/>
  <c r="D98" i="58"/>
  <c r="E97" i="58"/>
  <c r="D97" i="58"/>
  <c r="E96" i="58"/>
  <c r="D96" i="58"/>
  <c r="E95" i="58"/>
  <c r="D95" i="58"/>
  <c r="C94" i="58"/>
  <c r="D94" i="58" s="1"/>
  <c r="B94" i="58"/>
  <c r="E94" i="58" s="1"/>
  <c r="E92" i="58"/>
  <c r="D92" i="58"/>
  <c r="E91" i="58"/>
  <c r="D91" i="58"/>
  <c r="C90" i="58"/>
  <c r="D90" i="58" s="1"/>
  <c r="B90" i="58"/>
  <c r="E90" i="58" s="1"/>
  <c r="E89" i="58"/>
  <c r="D89" i="58"/>
  <c r="E88" i="58"/>
  <c r="D88" i="58"/>
  <c r="E87" i="58"/>
  <c r="D87" i="58"/>
  <c r="C86" i="58"/>
  <c r="D86" i="58" s="1"/>
  <c r="B86" i="58"/>
  <c r="E86" i="58" s="1"/>
  <c r="E85" i="58"/>
  <c r="D85" i="58"/>
  <c r="E84" i="58"/>
  <c r="D84" i="58"/>
  <c r="E83" i="58"/>
  <c r="D83" i="58"/>
  <c r="C82" i="58"/>
  <c r="D82" i="58" s="1"/>
  <c r="B82" i="58"/>
  <c r="E82" i="58" s="1"/>
  <c r="C81" i="58"/>
  <c r="D81" i="58" s="1"/>
  <c r="B81" i="58"/>
  <c r="E81" i="58" s="1"/>
  <c r="E79" i="58"/>
  <c r="D79" i="58"/>
  <c r="E77" i="58"/>
  <c r="D77" i="58"/>
  <c r="E76" i="58"/>
  <c r="D76" i="58"/>
  <c r="E75" i="58"/>
  <c r="D75" i="58"/>
  <c r="E74" i="58"/>
  <c r="D74" i="58"/>
  <c r="C73" i="58"/>
  <c r="D73" i="58" s="1"/>
  <c r="B73" i="58"/>
  <c r="E73" i="58" s="1"/>
  <c r="E72" i="58"/>
  <c r="D72" i="58"/>
  <c r="E71" i="58"/>
  <c r="D71" i="58"/>
  <c r="E70" i="58"/>
  <c r="D70" i="58"/>
  <c r="E69" i="58"/>
  <c r="D69" i="58"/>
  <c r="C69" i="58"/>
  <c r="B69" i="58"/>
  <c r="E68" i="58"/>
  <c r="D68" i="58"/>
  <c r="C67" i="58"/>
  <c r="D67" i="58" s="1"/>
  <c r="B67" i="58"/>
  <c r="E67" i="58" s="1"/>
  <c r="E66" i="58"/>
  <c r="D66" i="58"/>
  <c r="E65" i="58"/>
  <c r="D65" i="58"/>
  <c r="E64" i="58"/>
  <c r="D64" i="58"/>
  <c r="C63" i="58"/>
  <c r="D63" i="58" s="1"/>
  <c r="B63" i="58"/>
  <c r="E63" i="58" s="1"/>
  <c r="E62" i="58"/>
  <c r="D62" i="58"/>
  <c r="C61" i="58"/>
  <c r="C60" i="58" s="1"/>
  <c r="B61" i="58"/>
  <c r="E61" i="58" s="1"/>
  <c r="E59" i="58"/>
  <c r="D59" i="58"/>
  <c r="E58" i="58"/>
  <c r="D58" i="58"/>
  <c r="E57" i="58"/>
  <c r="D57" i="58"/>
  <c r="E56" i="58"/>
  <c r="D56" i="58"/>
  <c r="E55" i="58"/>
  <c r="D55" i="58"/>
  <c r="E54" i="58"/>
  <c r="D54" i="58"/>
  <c r="E53" i="58"/>
  <c r="D53" i="58"/>
  <c r="E52" i="58"/>
  <c r="D52" i="58"/>
  <c r="E51" i="58"/>
  <c r="D51" i="58"/>
  <c r="E50" i="58"/>
  <c r="D50" i="58"/>
  <c r="E49" i="58"/>
  <c r="D49" i="58"/>
  <c r="C48" i="58"/>
  <c r="B48" i="58"/>
  <c r="E48" i="58" s="1"/>
  <c r="E47" i="58"/>
  <c r="D47" i="58"/>
  <c r="E46" i="58"/>
  <c r="D46" i="58"/>
  <c r="E45" i="58"/>
  <c r="D45" i="58"/>
  <c r="E44" i="58"/>
  <c r="D44" i="58"/>
  <c r="E43" i="58"/>
  <c r="D43" i="58"/>
  <c r="E42" i="58"/>
  <c r="D42" i="58"/>
  <c r="E41" i="58"/>
  <c r="D41" i="58"/>
  <c r="E40" i="58"/>
  <c r="D40" i="58"/>
  <c r="E39" i="58"/>
  <c r="D39" i="58"/>
  <c r="E38" i="58"/>
  <c r="D38" i="58"/>
  <c r="E37" i="58"/>
  <c r="D37" i="58"/>
  <c r="C36" i="58"/>
  <c r="B36" i="58"/>
  <c r="E36" i="58" s="1"/>
  <c r="C35" i="58"/>
  <c r="B35" i="58"/>
  <c r="E35" i="58" s="1"/>
  <c r="E34" i="58"/>
  <c r="D34" i="58"/>
  <c r="E33" i="58"/>
  <c r="D33" i="58"/>
  <c r="E32" i="58"/>
  <c r="D32" i="58"/>
  <c r="E31" i="58"/>
  <c r="D31" i="58"/>
  <c r="C30" i="58"/>
  <c r="C23" i="58" s="1"/>
  <c r="B30" i="58"/>
  <c r="E29" i="58"/>
  <c r="D29" i="58"/>
  <c r="E28" i="58"/>
  <c r="D28" i="58"/>
  <c r="E27" i="58"/>
  <c r="D27" i="58"/>
  <c r="E26" i="58"/>
  <c r="D26" i="58"/>
  <c r="C25" i="58"/>
  <c r="D25" i="58" s="1"/>
  <c r="B25" i="58"/>
  <c r="E25" i="58" s="1"/>
  <c r="C22" i="58"/>
  <c r="B23" i="58" l="1"/>
  <c r="B20" i="58" s="1"/>
  <c r="D48" i="58"/>
  <c r="B22" i="58"/>
  <c r="B19" i="58" s="1"/>
  <c r="E19" i="58" s="1"/>
  <c r="D35" i="58"/>
  <c r="D36" i="58"/>
  <c r="C20" i="58"/>
  <c r="E93" i="58"/>
  <c r="B80" i="58"/>
  <c r="C21" i="58"/>
  <c r="D93" i="58"/>
  <c r="C80" i="58"/>
  <c r="D30" i="58"/>
  <c r="B24" i="58"/>
  <c r="D99" i="58"/>
  <c r="C24" i="58"/>
  <c r="D24" i="58" s="1"/>
  <c r="E99" i="58"/>
  <c r="B60" i="58"/>
  <c r="E60" i="58" s="1"/>
  <c r="D61" i="58"/>
  <c r="E30" i="58"/>
  <c r="C19" i="58"/>
  <c r="D23" i="58" l="1"/>
  <c r="E23" i="58"/>
  <c r="E22" i="58"/>
  <c r="D22" i="58"/>
  <c r="B21" i="58"/>
  <c r="E21" i="58" s="1"/>
  <c r="B16" i="58"/>
  <c r="B18" i="58"/>
  <c r="E24" i="58"/>
  <c r="C78" i="58"/>
  <c r="D80" i="58"/>
  <c r="D60" i="58"/>
  <c r="B78" i="58"/>
  <c r="E78" i="58" s="1"/>
  <c r="E80" i="58"/>
  <c r="D20" i="58"/>
  <c r="C17" i="58"/>
  <c r="D19" i="58"/>
  <c r="C18" i="58"/>
  <c r="C16" i="58"/>
  <c r="E20" i="58"/>
  <c r="B17" i="58"/>
  <c r="E17" i="58" s="1"/>
  <c r="E16" i="58" l="1"/>
  <c r="D18" i="58"/>
  <c r="D21" i="58"/>
  <c r="E18" i="58"/>
  <c r="D78" i="58"/>
  <c r="C15" i="58"/>
  <c r="D16" i="58"/>
  <c r="D17" i="58"/>
  <c r="B15" i="58"/>
  <c r="E15" i="58" l="1"/>
  <c r="B105" i="58"/>
  <c r="D15" i="58"/>
  <c r="C105" i="58"/>
  <c r="D105" i="58" s="1"/>
  <c r="E105" i="58" l="1"/>
</calcChain>
</file>

<file path=xl/sharedStrings.xml><?xml version="1.0" encoding="utf-8"?>
<sst xmlns="http://schemas.openxmlformats.org/spreadsheetml/2006/main" count="112" uniqueCount="92">
  <si>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</si>
  <si>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</si>
  <si>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</si>
  <si>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</si>
  <si>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</si>
  <si>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</si>
  <si>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</si>
  <si>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</si>
  <si>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</si>
  <si>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</si>
  <si>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</si>
  <si>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</si>
  <si>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</si>
  <si>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</si>
  <si>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</si>
  <si>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</si>
  <si>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</si>
  <si>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</si>
  <si>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</si>
  <si>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</si>
  <si>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</si>
  <si>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</si>
  <si>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</si>
  <si>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</si>
  <si>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</si>
  <si>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</si>
  <si>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</si>
  <si>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</si>
  <si>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</si>
  <si>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</si>
  <si>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</si>
  <si>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</si>
  <si>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</si>
  <si>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</si>
  <si>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</si>
  <si>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</si>
  <si>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</si>
  <si>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</si>
  <si>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</si>
  <si>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</si>
  <si>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</si>
  <si>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</si>
  <si>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</si>
  <si>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</si>
  <si>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</si>
  <si>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</si>
  <si>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</si>
  <si>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</si>
  <si>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</si>
  <si>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</si>
  <si>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</si>
  <si>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</si>
  <si>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</si>
  <si>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</si>
  <si>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</si>
  <si>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</si>
  <si>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</si>
  <si>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</si>
  <si>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</si>
  <si>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</si>
  <si>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</si>
  <si>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</si>
  <si>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</si>
  <si>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</si>
  <si>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</si>
  <si>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</si>
  <si>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</si>
  <si>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(En millones de balboas)</t>
  </si>
  <si>
    <t>0.0 Cuando la cantidad es menor a la unidad o fracción decimal adoptada, para la expresión del dato.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</si>
  <si>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</si>
  <si>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</si>
  <si>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</si>
  <si>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</si>
  <si>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</si>
  <si>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</si>
  <si>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</si>
  <si>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</si>
  <si>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</si>
  <si>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</si>
  <si>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</si>
  <si>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</si>
  <si>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</si>
  <si>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</si>
  <si>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</si>
  <si>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</si>
  <si>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</si>
  <si>
    <t>2024 (P)</t>
  </si>
  <si>
    <t>2025 (E)</t>
  </si>
  <si>
    <t>2025-24 (E)</t>
  </si>
  <si>
    <t>2024-25 (E)</t>
  </si>
  <si>
    <t>NOTA: De existir diferencia entre el total y los parciales, se debe al redondeo.</t>
  </si>
  <si>
    <t>DE PANAMÁ, SEGÚN PARTIDA: AÑOS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</si>
</sst>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NumberFormat="1" applyFont="1" applyFill="1" applyBorder="1" applyAlignment="1" applyProtection="1">
      <alignment horizontal="left"/>
    </xf>
    <xf numFmtId="164" fontId="1" fillId="3" borderId="3" xfId="0" applyNumberFormat="1" applyFont="1" applyFill="1" applyBorder="1" applyAlignment="1" applyProtection="1">
      <alignment horizontal="right"/>
    </xf>
    <xf numFmtId="164" fontId="2" fillId="3" borderId="3" xfId="0" applyNumberFormat="1" applyFont="1" applyFill="1" applyBorder="1" applyAlignment="1" applyProtection="1">
      <alignment horizontal="right"/>
    </xf>
    <xf numFmtId="0" fontId="1" fillId="2" borderId="1" xfId="0" quotePrefix="1" applyNumberFormat="1" applyFont="1" applyFill="1" applyBorder="1" applyAlignment="1" applyProtection="1">
      <alignment horizontal="left"/>
    </xf>
    <xf numFmtId="164" fontId="3" fillId="3" borderId="3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4" xfId="0" applyNumberFormat="1" applyFont="1" applyFill="1" applyBorder="1" applyAlignment="1" applyProtection="1">
      <alignment horizontal="left"/>
    </xf>
    <xf numFmtId="0" fontId="1" fillId="2" borderId="5" xfId="0" applyNumberFormat="1" applyFont="1" applyFill="1" applyBorder="1"/>
    <xf numFmtId="0" fontId="1" fillId="2" borderId="6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4" fillId="4" borderId="7" xfId="0" applyNumberFormat="1" applyFont="1" applyFill="1" applyBorder="1" applyAlignment="1">
      <alignment vertical="center"/>
    </xf>
    <xf numFmtId="0" fontId="4" fillId="4" borderId="11" xfId="0" applyNumberFormat="1" applyFont="1" applyFill="1" applyBorder="1" applyAlignment="1">
      <alignment vertical="center"/>
    </xf>
    <xf numFmtId="0" fontId="4" fillId="4" borderId="14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/>
    <xf numFmtId="0" fontId="1" fillId="2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1" fillId="3" borderId="2" xfId="0" applyNumberFormat="1" applyFont="1" applyFill="1" applyBorder="1" applyAlignment="1" applyProtection="1">
      <alignment horizontal="right"/>
    </xf>
    <xf numFmtId="164" fontId="3" fillId="3" borderId="2" xfId="0" applyNumberFormat="1" applyFont="1" applyFill="1" applyBorder="1" applyAlignment="1" applyProtection="1">
      <alignment horizontal="right"/>
    </xf>
    <xf numFmtId="164" fontId="1" fillId="0" borderId="2" xfId="0" applyNumberFormat="1" applyFont="1" applyFill="1" applyBorder="1" applyAlignment="1" applyProtection="1">
      <alignment horizontal="right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4" fillId="4" borderId="9" xfId="0" applyNumberFormat="1" applyFont="1" applyFill="1" applyBorder="1" applyAlignment="1">
      <alignment horizontal="center" vertical="center"/>
    </xf>
    <xf numFmtId="0" fontId="4" fillId="4" borderId="10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4" fillId="4" borderId="13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164" fontId="4" fillId="4" borderId="17" xfId="0" applyNumberFormat="1" applyFont="1" applyFill="1" applyBorder="1" applyAlignment="1">
      <alignment horizontal="center" vertical="center"/>
    </xf>
    <xf numFmtId="164" fontId="4" fillId="4" borderId="16" xfId="0" applyNumberFormat="1" applyFont="1" applyFill="1" applyBorder="1" applyAlignment="1">
      <alignment horizontal="center" vertical="center"/>
    </xf>
    <xf numFmtId="164" fontId="4" fillId="4" borderId="15" xfId="0" quotePrefix="1" applyNumberFormat="1" applyFont="1" applyFill="1" applyBorder="1" applyAlignment="1">
      <alignment horizontal="center" vertical="center"/>
    </xf>
    <xf numFmtId="164" fontId="4" fillId="4" borderId="17" xfId="0" quotePrefix="1" applyNumberFormat="1" applyFont="1" applyFill="1" applyBorder="1" applyAlignment="1">
      <alignment horizontal="center" vertical="center"/>
    </xf>
    <xf numFmtId="164" fontId="4" fillId="4" borderId="16" xfId="0" quotePrefix="1" applyNumberFormat="1" applyFont="1" applyFill="1" applyBorder="1" applyAlignment="1">
      <alignment horizontal="center" vertical="center"/>
    </xf>
    <xf numFmtId="164" fontId="4" fillId="4" borderId="8" xfId="0" quotePrefix="1" applyNumberFormat="1" applyFont="1" applyFill="1" applyBorder="1" applyAlignment="1">
      <alignment horizontal="center" vertical="center"/>
    </xf>
    <xf numFmtId="164" fontId="4" fillId="4" borderId="18" xfId="0" quotePrefix="1" applyNumberFormat="1" applyFont="1" applyFill="1" applyBorder="1" applyAlignment="1">
      <alignment horizontal="center" vertical="center"/>
    </xf>
    <xf numFmtId="164" fontId="4" fillId="4" borderId="12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12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4" t="s">
        <v>9</v>
      </c>
      <c r="B1" s="44"/>
      <c r="C1" s="44"/>
      <c r="D1" s="44"/>
      <c r="E1" s="44"/>
    </row>
    <row r="2" spans="1:5" ht="12.75" customHeight="1" x14ac:dyDescent="0.2">
      <c r="A2" s="45" t="s">
        <v>10</v>
      </c>
      <c r="B2" s="45"/>
      <c r="C2" s="45"/>
      <c r="D2" s="45"/>
      <c r="E2" s="45"/>
    </row>
    <row r="3" spans="1:5" ht="12.75" customHeight="1" x14ac:dyDescent="0.2">
      <c r="A3" s="44" t="s">
        <v>11</v>
      </c>
      <c r="B3" s="44"/>
      <c r="C3" s="44"/>
      <c r="D3" s="44"/>
      <c r="E3" s="44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3" t="s">
        <v>0</v>
      </c>
      <c r="B5" s="43"/>
      <c r="C5" s="43"/>
      <c r="D5" s="43"/>
      <c r="E5" s="43"/>
    </row>
    <row r="6" spans="1:5" ht="12.75" customHeight="1" x14ac:dyDescent="0.2">
      <c r="A6" s="43" t="s">
        <v>91</v>
      </c>
      <c r="B6" s="43"/>
      <c r="C6" s="43"/>
      <c r="D6" s="43"/>
      <c r="E6" s="43"/>
    </row>
    <row r="7" spans="1:5" ht="12.75" customHeight="1" x14ac:dyDescent="0.2">
      <c r="A7" s="43" t="s">
        <v>1</v>
      </c>
      <c r="B7" s="43"/>
      <c r="C7" s="43"/>
      <c r="D7" s="43"/>
      <c r="E7" s="43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15"/>
      <c r="B9" s="28" t="s">
        <v>2</v>
      </c>
      <c r="C9" s="29"/>
      <c r="D9" s="30" t="s">
        <v>3</v>
      </c>
      <c r="E9" s="31"/>
    </row>
    <row r="10" spans="1:5" ht="14.1" customHeight="1" x14ac:dyDescent="0.2">
      <c r="A10" s="16"/>
      <c r="B10" s="32" t="s">
        <v>67</v>
      </c>
      <c r="C10" s="33"/>
      <c r="D10" s="17" t="s">
        <v>4</v>
      </c>
      <c r="E10" s="18" t="s">
        <v>5</v>
      </c>
    </row>
    <row r="11" spans="1:5" ht="14.1" customHeight="1" x14ac:dyDescent="0.2">
      <c r="A11" s="19" t="s">
        <v>6</v>
      </c>
      <c r="B11" s="34" t="s">
        <v>86</v>
      </c>
      <c r="C11" s="34" t="s">
        <v>87</v>
      </c>
      <c r="D11" s="37" t="s">
        <v>89</v>
      </c>
      <c r="E11" s="40" t="s">
        <v>88</v>
      </c>
    </row>
    <row r="12" spans="1:5" ht="14.1" customHeight="1" x14ac:dyDescent="0.2">
      <c r="A12" s="16"/>
      <c r="B12" s="35"/>
      <c r="C12" s="35"/>
      <c r="D12" s="38"/>
      <c r="E12" s="41"/>
    </row>
    <row r="13" spans="1:5" ht="14.1" customHeight="1" x14ac:dyDescent="0.2">
      <c r="A13" s="20"/>
      <c r="B13" s="36"/>
      <c r="C13" s="36"/>
      <c r="D13" s="39"/>
      <c r="E13" s="42"/>
    </row>
    <row r="14" spans="1:5" ht="6" customHeight="1" x14ac:dyDescent="0.2">
      <c r="A14" s="21"/>
      <c r="B14" s="22"/>
      <c r="C14" s="22"/>
      <c r="D14" s="22"/>
      <c r="E14" s="23"/>
    </row>
    <row r="15" spans="1:5" ht="14.1" customHeight="1" x14ac:dyDescent="0.2">
      <c r="A15" s="1" t="s">
        <v>13</v>
      </c>
      <c r="B15" s="3">
        <f>B16+B17</f>
        <v>568.13212194000516</v>
      </c>
      <c r="C15" s="3">
        <f>C16+C17</f>
        <v>-169.04816667000705</v>
      </c>
      <c r="D15" s="3">
        <f>+C15-B15</f>
        <v>-737.18028861001221</v>
      </c>
      <c r="E15" s="24">
        <f>IF(B15=0,0,+C15/B15*100-100)</f>
        <v>-129.75507987345566</v>
      </c>
    </row>
    <row r="16" spans="1:5" ht="12.95" customHeight="1" x14ac:dyDescent="0.2">
      <c r="A16" s="1" t="s">
        <v>16</v>
      </c>
      <c r="B16" s="2">
        <f>B19+B74</f>
        <v>41645.147368440004</v>
      </c>
      <c r="C16" s="2">
        <f>C19+C74</f>
        <v>42949.562728309997</v>
      </c>
      <c r="D16" s="2">
        <f t="shared" ref="D16:D79" si="0">+C16-B16</f>
        <v>1304.4153598699922</v>
      </c>
      <c r="E16" s="25">
        <f t="shared" ref="E16:E79" si="1">IF(B16=0,0,+C16/B16*100-100)</f>
        <v>3.132214537097596</v>
      </c>
    </row>
    <row r="17" spans="1:5" ht="12.95" customHeight="1" x14ac:dyDescent="0.2">
      <c r="A17" s="1" t="s">
        <v>17</v>
      </c>
      <c r="B17" s="2">
        <f>B20+B75</f>
        <v>-41077.015246499999</v>
      </c>
      <c r="C17" s="2">
        <f>C20+C75</f>
        <v>-43118.610894980004</v>
      </c>
      <c r="D17" s="2">
        <f t="shared" si="0"/>
        <v>-2041.5956484800045</v>
      </c>
      <c r="E17" s="25">
        <f t="shared" si="1"/>
        <v>4.9701655201298109</v>
      </c>
    </row>
    <row r="18" spans="1:5" ht="12.95" customHeight="1" x14ac:dyDescent="0.2">
      <c r="A18" s="1" t="s">
        <v>14</v>
      </c>
      <c r="B18" s="3">
        <f>B19+B20</f>
        <v>752.3783458500111</v>
      </c>
      <c r="C18" s="3">
        <f>C19+C20</f>
        <v>53.278404089993273</v>
      </c>
      <c r="D18" s="3">
        <f t="shared" si="0"/>
        <v>-699.09994176001783</v>
      </c>
      <c r="E18" s="24">
        <f t="shared" si="1"/>
        <v>-92.918668594880785</v>
      </c>
    </row>
    <row r="19" spans="1:5" ht="12.95" customHeight="1" x14ac:dyDescent="0.2">
      <c r="A19" s="1" t="s">
        <v>15</v>
      </c>
      <c r="B19" s="2">
        <f>B22+B61</f>
        <v>40765.413227220008</v>
      </c>
      <c r="C19" s="2">
        <f>C22+C61</f>
        <v>42058.215976469997</v>
      </c>
      <c r="D19" s="2">
        <f t="shared" si="0"/>
        <v>1292.8027492499896</v>
      </c>
      <c r="E19" s="25">
        <f t="shared" si="1"/>
        <v>3.1713225671088168</v>
      </c>
    </row>
    <row r="20" spans="1:5" ht="12.95" customHeight="1" x14ac:dyDescent="0.2">
      <c r="A20" s="1" t="s">
        <v>18</v>
      </c>
      <c r="B20" s="2">
        <f>B23+B67</f>
        <v>-40013.034881369997</v>
      </c>
      <c r="C20" s="2">
        <f>C23+C67</f>
        <v>-42004.937572380004</v>
      </c>
      <c r="D20" s="2">
        <f t="shared" si="0"/>
        <v>-1991.9026910100074</v>
      </c>
      <c r="E20" s="25">
        <f t="shared" si="1"/>
        <v>4.9781344927111206</v>
      </c>
    </row>
    <row r="21" spans="1:5" ht="12.95" customHeight="1" x14ac:dyDescent="0.2">
      <c r="A21" s="1" t="s">
        <v>19</v>
      </c>
      <c r="B21" s="3">
        <f>B22+B23</f>
        <v>4349.323015900005</v>
      </c>
      <c r="C21" s="3">
        <f>C22+C23</f>
        <v>3829.4992659599957</v>
      </c>
      <c r="D21" s="3">
        <f t="shared" si="0"/>
        <v>-519.82374994000929</v>
      </c>
      <c r="E21" s="24">
        <f t="shared" si="1"/>
        <v>-11.951831308911011</v>
      </c>
    </row>
    <row r="22" spans="1:5" ht="12.95" customHeight="1" x14ac:dyDescent="0.2">
      <c r="A22" s="1" t="s">
        <v>20</v>
      </c>
      <c r="B22" s="2">
        <f>B25+B36</f>
        <v>36414.188260840005</v>
      </c>
      <c r="C22" s="2">
        <f>C25+C36</f>
        <v>37698.486673339998</v>
      </c>
      <c r="D22" s="2">
        <f t="shared" si="0"/>
        <v>1284.298412499993</v>
      </c>
      <c r="E22" s="25">
        <f t="shared" si="1"/>
        <v>3.5269175940443347</v>
      </c>
    </row>
    <row r="23" spans="1:5" ht="12.95" customHeight="1" x14ac:dyDescent="0.2">
      <c r="A23" s="1" t="s">
        <v>21</v>
      </c>
      <c r="B23" s="2">
        <f>B30+B48</f>
        <v>-32064.86524494</v>
      </c>
      <c r="C23" s="2">
        <f>C30+C48</f>
        <v>-33868.987407380002</v>
      </c>
      <c r="D23" s="2">
        <f t="shared" si="0"/>
        <v>-1804.1221624400023</v>
      </c>
      <c r="E23" s="25">
        <f t="shared" si="1"/>
        <v>5.6264766705192955</v>
      </c>
    </row>
    <row r="24" spans="1:5" ht="14.1" customHeight="1" x14ac:dyDescent="0.2">
      <c r="A24" s="1" t="s">
        <v>22</v>
      </c>
      <c r="B24" s="3">
        <f>B25+B30</f>
        <v>-10493.156036300003</v>
      </c>
      <c r="C24" s="3">
        <f>C25+C30</f>
        <v>-12493.297528970004</v>
      </c>
      <c r="D24" s="3">
        <f t="shared" si="0"/>
        <v>-2000.1414926700018</v>
      </c>
      <c r="E24" s="24">
        <f t="shared" si="1"/>
        <v>19.061390927102551</v>
      </c>
    </row>
    <row r="25" spans="1:5" ht="12.75" customHeight="1" x14ac:dyDescent="0.2">
      <c r="A25" s="1" t="s">
        <v>23</v>
      </c>
      <c r="B25" s="3">
        <f>B26+B27+B28+B29</f>
        <v>16009.456620919998</v>
      </c>
      <c r="C25" s="3">
        <f>C26+C27+C28+C29</f>
        <v>15709.499228769997</v>
      </c>
      <c r="D25" s="3">
        <f t="shared" si="0"/>
        <v>-299.9573921500014</v>
      </c>
      <c r="E25" s="24">
        <f t="shared" si="1"/>
        <v>-1.8736263150745458</v>
      </c>
    </row>
    <row r="26" spans="1:5" ht="12.2" customHeight="1" x14ac:dyDescent="0.2">
      <c r="A26" s="1" t="s">
        <v>69</v>
      </c>
      <c r="B26" s="2">
        <v>13433.360863049998</v>
      </c>
      <c r="C26" s="2">
        <v>13016.258209789998</v>
      </c>
      <c r="D26" s="2">
        <f t="shared" si="0"/>
        <v>-417.10265326000081</v>
      </c>
      <c r="E26" s="25">
        <f t="shared" si="1"/>
        <v>-3.1049761672619809</v>
      </c>
    </row>
    <row r="27" spans="1:5" ht="12.2" customHeight="1" x14ac:dyDescent="0.2">
      <c r="A27" s="1" t="s">
        <v>24</v>
      </c>
      <c r="B27" s="2">
        <v>0</v>
      </c>
      <c r="C27" s="2">
        <v>0</v>
      </c>
      <c r="D27" s="2">
        <f t="shared" si="0"/>
        <v>0</v>
      </c>
      <c r="E27" s="25">
        <f t="shared" si="1"/>
        <v>0</v>
      </c>
    </row>
    <row r="28" spans="1:5" ht="12.2" customHeight="1" x14ac:dyDescent="0.2">
      <c r="A28" s="1" t="s">
        <v>25</v>
      </c>
      <c r="B28" s="2">
        <v>15.456491010000001</v>
      </c>
      <c r="C28" s="2">
        <v>14.52910155</v>
      </c>
      <c r="D28" s="2">
        <f t="shared" si="0"/>
        <v>-0.92738946000000055</v>
      </c>
      <c r="E28" s="25">
        <f t="shared" si="1"/>
        <v>-5.9999999961181487</v>
      </c>
    </row>
    <row r="29" spans="1:5" ht="12.2" customHeight="1" x14ac:dyDescent="0.2">
      <c r="A29" s="1" t="s">
        <v>26</v>
      </c>
      <c r="B29" s="2">
        <v>2560.6392668600001</v>
      </c>
      <c r="C29" s="2">
        <v>2678.7119174299996</v>
      </c>
      <c r="D29" s="2">
        <f t="shared" si="0"/>
        <v>118.0726505699995</v>
      </c>
      <c r="E29" s="25">
        <f t="shared" si="1"/>
        <v>4.6110614680523412</v>
      </c>
    </row>
    <row r="30" spans="1:5" ht="12.75" customHeight="1" x14ac:dyDescent="0.2">
      <c r="A30" s="1" t="s">
        <v>27</v>
      </c>
      <c r="B30" s="3">
        <f>B31+B32+B33+B34</f>
        <v>-26502.612657220001</v>
      </c>
      <c r="C30" s="3">
        <f>C31+C32+C33+C34</f>
        <v>-28202.796757740001</v>
      </c>
      <c r="D30" s="3">
        <f t="shared" si="0"/>
        <v>-1700.1841005200004</v>
      </c>
      <c r="E30" s="24">
        <f t="shared" si="1"/>
        <v>6.4151565828994848</v>
      </c>
    </row>
    <row r="31" spans="1:5" ht="12.2" customHeight="1" x14ac:dyDescent="0.2">
      <c r="A31" s="1" t="s">
        <v>69</v>
      </c>
      <c r="B31" s="2">
        <v>-23405.294542700001</v>
      </c>
      <c r="C31" s="2">
        <v>-24987.37398747</v>
      </c>
      <c r="D31" s="2">
        <f t="shared" si="0"/>
        <v>-1582.0794447699991</v>
      </c>
      <c r="E31" s="25">
        <f t="shared" si="1"/>
        <v>6.7594938482132534</v>
      </c>
    </row>
    <row r="32" spans="1:5" ht="12.2" customHeight="1" x14ac:dyDescent="0.2">
      <c r="A32" s="1" t="s">
        <v>24</v>
      </c>
      <c r="B32" s="2">
        <v>0</v>
      </c>
      <c r="C32" s="2">
        <v>0</v>
      </c>
      <c r="D32" s="2">
        <f t="shared" si="0"/>
        <v>0</v>
      </c>
      <c r="E32" s="25">
        <f t="shared" si="1"/>
        <v>0</v>
      </c>
    </row>
    <row r="33" spans="1:5" ht="12.2" customHeight="1" x14ac:dyDescent="0.2">
      <c r="A33" s="1" t="s">
        <v>25</v>
      </c>
      <c r="B33" s="2">
        <v>-5.4971822500000007</v>
      </c>
      <c r="C33" s="2">
        <v>-8.8307384400000011</v>
      </c>
      <c r="D33" s="2">
        <f t="shared" si="0"/>
        <v>-3.3335561900000004</v>
      </c>
      <c r="E33" s="25">
        <f t="shared" si="1"/>
        <v>60.641180124599288</v>
      </c>
    </row>
    <row r="34" spans="1:5" ht="12.2" customHeight="1" x14ac:dyDescent="0.2">
      <c r="A34" s="1" t="s">
        <v>26</v>
      </c>
      <c r="B34" s="2">
        <v>-3091.8209322700004</v>
      </c>
      <c r="C34" s="2">
        <v>-3206.59203183</v>
      </c>
      <c r="D34" s="2">
        <f t="shared" si="0"/>
        <v>-114.77109955999958</v>
      </c>
      <c r="E34" s="25">
        <f t="shared" si="1"/>
        <v>3.7120875391620842</v>
      </c>
    </row>
    <row r="35" spans="1:5" ht="14.1" customHeight="1" x14ac:dyDescent="0.2">
      <c r="A35" s="1" t="s">
        <v>28</v>
      </c>
      <c r="B35" s="3">
        <f>B36+B48</f>
        <v>14842.479052200004</v>
      </c>
      <c r="C35" s="3">
        <f>C36+C48</f>
        <v>16322.796794930004</v>
      </c>
      <c r="D35" s="3">
        <f t="shared" si="0"/>
        <v>1480.3177427299997</v>
      </c>
      <c r="E35" s="24">
        <f t="shared" si="1"/>
        <v>9.9735208486656575</v>
      </c>
    </row>
    <row r="36" spans="1:5" ht="12.75" customHeight="1" x14ac:dyDescent="0.2">
      <c r="A36" s="1" t="s">
        <v>29</v>
      </c>
      <c r="B36" s="3">
        <f>B37+B38+B39+B40+B41+B42+B43+B44+B45+B46+B47</f>
        <v>20404.731639920003</v>
      </c>
      <c r="C36" s="3">
        <f>C37+C38+C39+C40+C41+C42+C43+C44+C45+C46+C47</f>
        <v>21988.987444570004</v>
      </c>
      <c r="D36" s="3">
        <f t="shared" si="0"/>
        <v>1584.2558046500017</v>
      </c>
      <c r="E36" s="24">
        <f t="shared" si="1"/>
        <v>7.7641589833533828</v>
      </c>
    </row>
    <row r="37" spans="1:5" ht="12.4" customHeight="1" x14ac:dyDescent="0.2">
      <c r="A37" s="1" t="s">
        <v>30</v>
      </c>
      <c r="B37" s="2">
        <v>8987.0426418099996</v>
      </c>
      <c r="C37" s="2">
        <v>10237.203137660001</v>
      </c>
      <c r="D37" s="2">
        <f t="shared" si="0"/>
        <v>1250.1604958500011</v>
      </c>
      <c r="E37" s="25">
        <f t="shared" si="1"/>
        <v>13.910699500121851</v>
      </c>
    </row>
    <row r="38" spans="1:5" ht="12.4" customHeight="1" x14ac:dyDescent="0.2">
      <c r="A38" s="1" t="s">
        <v>31</v>
      </c>
      <c r="B38" s="2">
        <v>6004.876905000001</v>
      </c>
      <c r="C38" s="2">
        <v>6588.0607162699998</v>
      </c>
      <c r="D38" s="2">
        <f t="shared" si="0"/>
        <v>583.18381126999884</v>
      </c>
      <c r="E38" s="25">
        <f t="shared" si="1"/>
        <v>9.7118362373824283</v>
      </c>
    </row>
    <row r="39" spans="1:5" ht="12.4" customHeight="1" x14ac:dyDescent="0.2">
      <c r="A39" s="1" t="s">
        <v>32</v>
      </c>
      <c r="B39" s="2">
        <v>538.59305089999998</v>
      </c>
      <c r="C39" s="2">
        <v>563.85232730999996</v>
      </c>
      <c r="D39" s="2">
        <f t="shared" si="0"/>
        <v>25.259276409999984</v>
      </c>
      <c r="E39" s="25">
        <f t="shared" si="1"/>
        <v>4.6898630362555167</v>
      </c>
    </row>
    <row r="40" spans="1:5" ht="12.4" customHeight="1" x14ac:dyDescent="0.2">
      <c r="A40" s="1" t="s">
        <v>33</v>
      </c>
      <c r="B40" s="2">
        <v>0</v>
      </c>
      <c r="C40" s="2">
        <v>0</v>
      </c>
      <c r="D40" s="2">
        <f t="shared" si="0"/>
        <v>0</v>
      </c>
      <c r="E40" s="25">
        <f t="shared" si="1"/>
        <v>0</v>
      </c>
    </row>
    <row r="41" spans="1:5" ht="12.4" customHeight="1" x14ac:dyDescent="0.2">
      <c r="A41" s="1" t="s">
        <v>34</v>
      </c>
      <c r="B41" s="2">
        <v>543.11942666999994</v>
      </c>
      <c r="C41" s="2">
        <v>606.39277463999997</v>
      </c>
      <c r="D41" s="2">
        <f t="shared" si="0"/>
        <v>63.273347970000032</v>
      </c>
      <c r="E41" s="25">
        <f t="shared" si="1"/>
        <v>11.649987988451201</v>
      </c>
    </row>
    <row r="42" spans="1:5" ht="12.4" customHeight="1" x14ac:dyDescent="0.2">
      <c r="A42" s="1" t="s">
        <v>35</v>
      </c>
      <c r="B42" s="2">
        <v>259.51751337999997</v>
      </c>
      <c r="C42" s="2">
        <v>268.87945337000002</v>
      </c>
      <c r="D42" s="2">
        <f t="shared" si="0"/>
        <v>9.3619399900000531</v>
      </c>
      <c r="E42" s="25">
        <f t="shared" si="1"/>
        <v>3.6074405415143644</v>
      </c>
    </row>
    <row r="43" spans="1:5" ht="12.4" customHeight="1" x14ac:dyDescent="0.2">
      <c r="A43" s="1" t="s">
        <v>36</v>
      </c>
      <c r="B43" s="2">
        <v>44.890095899999999</v>
      </c>
      <c r="C43" s="2">
        <v>46.685699740000004</v>
      </c>
      <c r="D43" s="2">
        <f t="shared" si="0"/>
        <v>1.7956038400000054</v>
      </c>
      <c r="E43" s="25">
        <f t="shared" si="1"/>
        <v>4.0000000089106607</v>
      </c>
    </row>
    <row r="44" spans="1:5" ht="12.4" customHeight="1" x14ac:dyDescent="0.2">
      <c r="A44" s="1" t="s">
        <v>37</v>
      </c>
      <c r="B44" s="2">
        <v>0.80288393999999996</v>
      </c>
      <c r="C44" s="2">
        <v>0.56453496000000014</v>
      </c>
      <c r="D44" s="2">
        <f t="shared" si="0"/>
        <v>-0.23834897999999982</v>
      </c>
      <c r="E44" s="25">
        <f t="shared" si="1"/>
        <v>-29.686604517210768</v>
      </c>
    </row>
    <row r="45" spans="1:5" ht="12.4" customHeight="1" x14ac:dyDescent="0.2">
      <c r="A45" s="1" t="s">
        <v>38</v>
      </c>
      <c r="B45" s="2">
        <v>3885.6654743899999</v>
      </c>
      <c r="C45" s="2">
        <v>3530.3607453599998</v>
      </c>
      <c r="D45" s="2">
        <f t="shared" si="0"/>
        <v>-355.30472903000009</v>
      </c>
      <c r="E45" s="25">
        <f t="shared" si="1"/>
        <v>-9.1439865673402636</v>
      </c>
    </row>
    <row r="46" spans="1:5" ht="12.4" customHeight="1" x14ac:dyDescent="0.2">
      <c r="A46" s="1" t="s">
        <v>39</v>
      </c>
      <c r="B46" s="2">
        <v>4.2386239300000002</v>
      </c>
      <c r="C46" s="2">
        <v>10.730277699999998</v>
      </c>
      <c r="D46" s="2">
        <f t="shared" si="0"/>
        <v>6.4916537699999983</v>
      </c>
      <c r="E46" s="25">
        <f t="shared" si="1"/>
        <v>153.15474732385604</v>
      </c>
    </row>
    <row r="47" spans="1:5" ht="12.4" customHeight="1" x14ac:dyDescent="0.2">
      <c r="A47" s="1" t="s">
        <v>40</v>
      </c>
      <c r="B47" s="2">
        <v>135.98502400000001</v>
      </c>
      <c r="C47" s="2">
        <v>136.25777755999999</v>
      </c>
      <c r="D47" s="2">
        <f t="shared" si="0"/>
        <v>0.27275355999998396</v>
      </c>
      <c r="E47" s="25">
        <f t="shared" si="1"/>
        <v>0.20057617521173654</v>
      </c>
    </row>
    <row r="48" spans="1:5" ht="12.75" customHeight="1" x14ac:dyDescent="0.2">
      <c r="A48" s="1" t="s">
        <v>41</v>
      </c>
      <c r="B48" s="3">
        <f>B49+B50+B51+B52+B53+B54+B55+B56+B57+B58+B59</f>
        <v>-5562.2525877199996</v>
      </c>
      <c r="C48" s="3">
        <f>C49+C50+C51+C52+C53+C54+C55+C56+C57+C58+C59</f>
        <v>-5666.1906496399997</v>
      </c>
      <c r="D48" s="3">
        <f t="shared" si="0"/>
        <v>-103.93806192000011</v>
      </c>
      <c r="E48" s="24">
        <f t="shared" si="1"/>
        <v>1.8686325419573535</v>
      </c>
    </row>
    <row r="49" spans="1:5" ht="12.4" customHeight="1" x14ac:dyDescent="0.2">
      <c r="A49" s="1" t="s">
        <v>30</v>
      </c>
      <c r="B49" s="2">
        <v>-2752.5656803900001</v>
      </c>
      <c r="C49" s="2">
        <v>-2718.4081040200003</v>
      </c>
      <c r="D49" s="2">
        <f t="shared" si="0"/>
        <v>34.157576369999788</v>
      </c>
      <c r="E49" s="25">
        <f t="shared" si="1"/>
        <v>-1.2409359243758473</v>
      </c>
    </row>
    <row r="50" spans="1:5" ht="12.4" customHeight="1" x14ac:dyDescent="0.2">
      <c r="A50" s="1" t="s">
        <v>31</v>
      </c>
      <c r="B50" s="2">
        <v>-1284.2187334499999</v>
      </c>
      <c r="C50" s="2">
        <v>-1266.1093739100002</v>
      </c>
      <c r="D50" s="2">
        <f t="shared" si="0"/>
        <v>18.109359539999787</v>
      </c>
      <c r="E50" s="25">
        <f t="shared" si="1"/>
        <v>-1.4101460341845069</v>
      </c>
    </row>
    <row r="51" spans="1:5" ht="12.4" customHeight="1" x14ac:dyDescent="0.2">
      <c r="A51" s="1" t="s">
        <v>32</v>
      </c>
      <c r="B51" s="2">
        <v>-75.874361300000004</v>
      </c>
      <c r="C51" s="2">
        <v>-77.094961909999995</v>
      </c>
      <c r="D51" s="2">
        <f t="shared" si="0"/>
        <v>-1.2206006099999911</v>
      </c>
      <c r="E51" s="25">
        <f t="shared" si="1"/>
        <v>1.6087128630629906</v>
      </c>
    </row>
    <row r="52" spans="1:5" ht="12.4" customHeight="1" x14ac:dyDescent="0.2">
      <c r="A52" s="1" t="s">
        <v>33</v>
      </c>
      <c r="B52" s="2">
        <v>0</v>
      </c>
      <c r="C52" s="2">
        <v>0</v>
      </c>
      <c r="D52" s="2">
        <f t="shared" si="0"/>
        <v>0</v>
      </c>
      <c r="E52" s="25">
        <f t="shared" si="1"/>
        <v>0</v>
      </c>
    </row>
    <row r="53" spans="1:5" ht="12.4" customHeight="1" x14ac:dyDescent="0.2">
      <c r="A53" s="1" t="s">
        <v>34</v>
      </c>
      <c r="B53" s="2">
        <v>-562.79784474999997</v>
      </c>
      <c r="C53" s="2">
        <v>-610.37536936000004</v>
      </c>
      <c r="D53" s="2">
        <f t="shared" si="0"/>
        <v>-47.577524610000069</v>
      </c>
      <c r="E53" s="25">
        <f t="shared" si="1"/>
        <v>8.4537503215092187</v>
      </c>
    </row>
    <row r="54" spans="1:5" ht="12.4" customHeight="1" x14ac:dyDescent="0.2">
      <c r="A54" s="1" t="s">
        <v>35</v>
      </c>
      <c r="B54" s="2">
        <v>-121.69910286</v>
      </c>
      <c r="C54" s="2">
        <v>-189.09949504000002</v>
      </c>
      <c r="D54" s="2">
        <f t="shared" si="0"/>
        <v>-67.400392180000026</v>
      </c>
      <c r="E54" s="25">
        <f t="shared" si="1"/>
        <v>55.382817618249788</v>
      </c>
    </row>
    <row r="55" spans="1:5" ht="12.4" customHeight="1" x14ac:dyDescent="0.2">
      <c r="A55" s="1" t="s">
        <v>36</v>
      </c>
      <c r="B55" s="2">
        <v>-74.891957790000006</v>
      </c>
      <c r="C55" s="2">
        <v>-75.370878959999999</v>
      </c>
      <c r="D55" s="2">
        <f t="shared" si="0"/>
        <v>-0.47892116999999246</v>
      </c>
      <c r="E55" s="25">
        <f t="shared" si="1"/>
        <v>0.63948277509705065</v>
      </c>
    </row>
    <row r="56" spans="1:5" ht="12.4" customHeight="1" x14ac:dyDescent="0.2">
      <c r="A56" s="1" t="s">
        <v>37</v>
      </c>
      <c r="B56" s="2">
        <v>-47.181048149999995</v>
      </c>
      <c r="C56" s="2">
        <v>-24.679718829999999</v>
      </c>
      <c r="D56" s="2">
        <f t="shared" si="0"/>
        <v>22.501329319999996</v>
      </c>
      <c r="E56" s="25">
        <f t="shared" si="1"/>
        <v>-47.691457062299278</v>
      </c>
    </row>
    <row r="57" spans="1:5" ht="12.4" customHeight="1" x14ac:dyDescent="0.2">
      <c r="A57" s="1" t="s">
        <v>38</v>
      </c>
      <c r="B57" s="2">
        <v>-529.63183651999998</v>
      </c>
      <c r="C57" s="2">
        <v>-595.24157100000002</v>
      </c>
      <c r="D57" s="2">
        <f t="shared" si="0"/>
        <v>-65.609734480000043</v>
      </c>
      <c r="E57" s="25">
        <f t="shared" si="1"/>
        <v>12.387800346575744</v>
      </c>
    </row>
    <row r="58" spans="1:5" ht="12.4" customHeight="1" x14ac:dyDescent="0.2">
      <c r="A58" s="1" t="s">
        <v>39</v>
      </c>
      <c r="B58" s="2">
        <v>-17.112074380000003</v>
      </c>
      <c r="C58" s="2">
        <v>-17.335054360000001</v>
      </c>
      <c r="D58" s="2">
        <f t="shared" si="0"/>
        <v>-0.22297997999999808</v>
      </c>
      <c r="E58" s="25">
        <f t="shared" si="1"/>
        <v>1.3030563977714422</v>
      </c>
    </row>
    <row r="59" spans="1:5" ht="12.4" customHeight="1" x14ac:dyDescent="0.2">
      <c r="A59" s="1" t="s">
        <v>40</v>
      </c>
      <c r="B59" s="2">
        <v>-96.279948130000008</v>
      </c>
      <c r="C59" s="2">
        <v>-92.476122250000003</v>
      </c>
      <c r="D59" s="2">
        <f t="shared" si="0"/>
        <v>3.8038258800000051</v>
      </c>
      <c r="E59" s="25">
        <f t="shared" si="1"/>
        <v>-3.9507975999986655</v>
      </c>
    </row>
    <row r="60" spans="1:5" ht="14.1" customHeight="1" x14ac:dyDescent="0.2">
      <c r="A60" s="1" t="s">
        <v>42</v>
      </c>
      <c r="B60" s="3">
        <f>B61+B67</f>
        <v>-3596.9446700500002</v>
      </c>
      <c r="C60" s="3">
        <f>C61+C67</f>
        <v>-3776.2208618699979</v>
      </c>
      <c r="D60" s="3">
        <f t="shared" si="0"/>
        <v>-179.27619181999762</v>
      </c>
      <c r="E60" s="24">
        <f t="shared" si="1"/>
        <v>4.9841242572548481</v>
      </c>
    </row>
    <row r="61" spans="1:5" ht="12.75" customHeight="1" x14ac:dyDescent="0.2">
      <c r="A61" s="1" t="s">
        <v>43</v>
      </c>
      <c r="B61" s="3">
        <f>B62+B63</f>
        <v>4351.2249663799994</v>
      </c>
      <c r="C61" s="3">
        <f>C62+C63</f>
        <v>4359.7293031300005</v>
      </c>
      <c r="D61" s="3">
        <f t="shared" si="0"/>
        <v>8.50433675000113</v>
      </c>
      <c r="E61" s="24">
        <f t="shared" si="1"/>
        <v>0.19544695610341023</v>
      </c>
    </row>
    <row r="62" spans="1:5" ht="12.2" customHeight="1" x14ac:dyDescent="0.2">
      <c r="A62" s="1" t="s">
        <v>44</v>
      </c>
      <c r="B62" s="2">
        <v>64.013893019999998</v>
      </c>
      <c r="C62" s="2">
        <v>73.231371899999999</v>
      </c>
      <c r="D62" s="2">
        <f t="shared" si="0"/>
        <v>9.2174788800000016</v>
      </c>
      <c r="E62" s="25">
        <f t="shared" si="1"/>
        <v>14.399184997419496</v>
      </c>
    </row>
    <row r="63" spans="1:5" ht="12.2" customHeight="1" x14ac:dyDescent="0.2">
      <c r="A63" s="1" t="s">
        <v>49</v>
      </c>
      <c r="B63" s="2">
        <f>B64+B65+B66</f>
        <v>4287.2110733599993</v>
      </c>
      <c r="C63" s="2">
        <f>C64+C65+C66</f>
        <v>4286.4979312300002</v>
      </c>
      <c r="D63" s="2">
        <f t="shared" si="0"/>
        <v>-0.71314212999914162</v>
      </c>
      <c r="E63" s="25">
        <f t="shared" si="1"/>
        <v>-1.663417354070873E-2</v>
      </c>
    </row>
    <row r="64" spans="1:5" ht="12.2" customHeight="1" x14ac:dyDescent="0.2">
      <c r="A64" s="1" t="s">
        <v>45</v>
      </c>
      <c r="B64" s="2">
        <v>154.95231651999998</v>
      </c>
      <c r="C64" s="2">
        <v>9.3223665800000006</v>
      </c>
      <c r="D64" s="2">
        <f t="shared" si="0"/>
        <v>-145.62994993999999</v>
      </c>
      <c r="E64" s="25">
        <f t="shared" si="1"/>
        <v>-93.983719127686129</v>
      </c>
    </row>
    <row r="65" spans="1:5" ht="12.2" customHeight="1" x14ac:dyDescent="0.2">
      <c r="A65" s="1" t="s">
        <v>46</v>
      </c>
      <c r="B65" s="2">
        <v>1052.9237395</v>
      </c>
      <c r="C65" s="2">
        <v>1122.5978236800001</v>
      </c>
      <c r="D65" s="2">
        <f t="shared" si="0"/>
        <v>69.674084180000136</v>
      </c>
      <c r="E65" s="25">
        <f t="shared" si="1"/>
        <v>6.6172013761496231</v>
      </c>
    </row>
    <row r="66" spans="1:5" ht="12.2" customHeight="1" x14ac:dyDescent="0.2">
      <c r="A66" s="1" t="s">
        <v>47</v>
      </c>
      <c r="B66" s="2">
        <v>3079.3350173399995</v>
      </c>
      <c r="C66" s="2">
        <v>3154.5777409700004</v>
      </c>
      <c r="D66" s="2">
        <f t="shared" si="0"/>
        <v>75.24272363000091</v>
      </c>
      <c r="E66" s="25">
        <f t="shared" si="1"/>
        <v>2.4434731267076302</v>
      </c>
    </row>
    <row r="67" spans="1:5" ht="12.75" customHeight="1" x14ac:dyDescent="0.2">
      <c r="A67" s="1" t="s">
        <v>48</v>
      </c>
      <c r="B67" s="3">
        <f>B68+B69</f>
        <v>-7948.1696364299996</v>
      </c>
      <c r="C67" s="3">
        <f>C68+C69</f>
        <v>-8135.9501649999984</v>
      </c>
      <c r="D67" s="3">
        <f t="shared" si="0"/>
        <v>-187.78052856999875</v>
      </c>
      <c r="E67" s="24">
        <f t="shared" si="1"/>
        <v>2.3625631706363919</v>
      </c>
    </row>
    <row r="68" spans="1:5" ht="12.2" customHeight="1" x14ac:dyDescent="0.2">
      <c r="A68" s="1" t="s">
        <v>44</v>
      </c>
      <c r="B68" s="2">
        <v>-3.4853448</v>
      </c>
      <c r="C68" s="2">
        <v>-3.5372317</v>
      </c>
      <c r="D68" s="2">
        <f t="shared" si="0"/>
        <v>-5.1886899999999958E-2</v>
      </c>
      <c r="E68" s="25">
        <f t="shared" si="1"/>
        <v>1.4887164104968775</v>
      </c>
    </row>
    <row r="69" spans="1:5" ht="12.2" customHeight="1" x14ac:dyDescent="0.2">
      <c r="A69" s="1" t="s">
        <v>49</v>
      </c>
      <c r="B69" s="2">
        <f>B70+B71+B72</f>
        <v>-7944.6842916299993</v>
      </c>
      <c r="C69" s="2">
        <f>C70+C71+C72</f>
        <v>-8132.4129332999983</v>
      </c>
      <c r="D69" s="2">
        <f t="shared" si="0"/>
        <v>-187.72864166999898</v>
      </c>
      <c r="E69" s="25">
        <f t="shared" si="1"/>
        <v>2.3629465285081039</v>
      </c>
    </row>
    <row r="70" spans="1:5" ht="12.2" customHeight="1" x14ac:dyDescent="0.2">
      <c r="A70" s="1" t="s">
        <v>45</v>
      </c>
      <c r="B70" s="2">
        <v>-2955.8986767699998</v>
      </c>
      <c r="C70" s="2">
        <v>-3021.0453852199998</v>
      </c>
      <c r="D70" s="2">
        <f t="shared" si="0"/>
        <v>-65.146708450000006</v>
      </c>
      <c r="E70" s="25">
        <f t="shared" si="1"/>
        <v>2.2039560747456903</v>
      </c>
    </row>
    <row r="71" spans="1:5" ht="12.2" customHeight="1" x14ac:dyDescent="0.2">
      <c r="A71" s="1" t="s">
        <v>46</v>
      </c>
      <c r="B71" s="2">
        <v>-1916.4769766299999</v>
      </c>
      <c r="C71" s="2">
        <v>-2065.2551118599999</v>
      </c>
      <c r="D71" s="2">
        <f t="shared" si="0"/>
        <v>-148.77813523000009</v>
      </c>
      <c r="E71" s="25">
        <f t="shared" si="1"/>
        <v>7.7631057948641171</v>
      </c>
    </row>
    <row r="72" spans="1:5" ht="12.2" customHeight="1" x14ac:dyDescent="0.2">
      <c r="A72" s="1" t="s">
        <v>47</v>
      </c>
      <c r="B72" s="2">
        <v>-3072.3086382300003</v>
      </c>
      <c r="C72" s="2">
        <v>-3046.1124362199994</v>
      </c>
      <c r="D72" s="2">
        <f t="shared" si="0"/>
        <v>26.196202010000889</v>
      </c>
      <c r="E72" s="25">
        <f t="shared" si="1"/>
        <v>-0.85265528612687547</v>
      </c>
    </row>
    <row r="73" spans="1:5" ht="14.1" customHeight="1" x14ac:dyDescent="0.2">
      <c r="A73" s="1" t="s">
        <v>50</v>
      </c>
      <c r="B73" s="3">
        <f>B74+B75</f>
        <v>-184.24622390999991</v>
      </c>
      <c r="C73" s="3">
        <f>C74+C75</f>
        <v>-222.3265707600001</v>
      </c>
      <c r="D73" s="3">
        <f t="shared" si="0"/>
        <v>-38.080346850000183</v>
      </c>
      <c r="E73" s="24">
        <f t="shared" si="1"/>
        <v>20.668183066048385</v>
      </c>
    </row>
    <row r="74" spans="1:5" ht="12.75" customHeight="1" x14ac:dyDescent="0.2">
      <c r="A74" s="1" t="s">
        <v>51</v>
      </c>
      <c r="B74" s="2">
        <v>879.73414121999997</v>
      </c>
      <c r="C74" s="2">
        <v>891.34675184000002</v>
      </c>
      <c r="D74" s="2">
        <f t="shared" si="0"/>
        <v>11.612610620000055</v>
      </c>
      <c r="E74" s="25">
        <f t="shared" si="1"/>
        <v>1.3200136354712697</v>
      </c>
    </row>
    <row r="75" spans="1:5" ht="12.75" customHeight="1" x14ac:dyDescent="0.2">
      <c r="A75" s="1" t="s">
        <v>52</v>
      </c>
      <c r="B75" s="2">
        <v>-1063.9803651299999</v>
      </c>
      <c r="C75" s="2">
        <v>-1113.6733226000001</v>
      </c>
      <c r="D75" s="2">
        <f t="shared" si="0"/>
        <v>-49.692957470000238</v>
      </c>
      <c r="E75" s="25">
        <f t="shared" si="1"/>
        <v>4.6704769278264564</v>
      </c>
    </row>
    <row r="76" spans="1:5" ht="12.75" customHeight="1" x14ac:dyDescent="0.2">
      <c r="A76" s="1" t="s">
        <v>53</v>
      </c>
      <c r="B76" s="2">
        <v>11.632883679999999</v>
      </c>
      <c r="C76" s="2">
        <v>11.152349300000001</v>
      </c>
      <c r="D76" s="2">
        <f t="shared" si="0"/>
        <v>-0.48053437999999815</v>
      </c>
      <c r="E76" s="25">
        <f t="shared" si="1"/>
        <v>-4.1308276882899122</v>
      </c>
    </row>
    <row r="77" spans="1:5" ht="12.75" customHeight="1" x14ac:dyDescent="0.2">
      <c r="A77" s="1" t="s">
        <v>54</v>
      </c>
      <c r="B77" s="2">
        <v>-195.87910758999988</v>
      </c>
      <c r="C77" s="2">
        <v>-233.47892006000006</v>
      </c>
      <c r="D77" s="2">
        <f t="shared" si="0"/>
        <v>-37.599812470000188</v>
      </c>
      <c r="E77" s="25">
        <f t="shared" si="1"/>
        <v>19.195417486126914</v>
      </c>
    </row>
    <row r="78" spans="1:5" ht="14.1" customHeight="1" x14ac:dyDescent="0.2">
      <c r="A78" s="1" t="s">
        <v>55</v>
      </c>
      <c r="B78" s="3">
        <f>B79+B80</f>
        <v>2781.8398352800014</v>
      </c>
      <c r="C78" s="3">
        <f>C79+C80</f>
        <v>3709.2853242000001</v>
      </c>
      <c r="D78" s="3">
        <f t="shared" si="0"/>
        <v>927.44548891999875</v>
      </c>
      <c r="E78" s="24">
        <f t="shared" si="1"/>
        <v>33.339284208885744</v>
      </c>
    </row>
    <row r="79" spans="1:5" ht="14.1" customHeight="1" x14ac:dyDescent="0.2">
      <c r="A79" s="1" t="s">
        <v>56</v>
      </c>
      <c r="B79" s="3">
        <v>2.6469553000000001</v>
      </c>
      <c r="C79" s="3">
        <v>2.3104869899999998</v>
      </c>
      <c r="D79" s="3">
        <f t="shared" si="0"/>
        <v>-0.33646831000000033</v>
      </c>
      <c r="E79" s="24">
        <f t="shared" si="1"/>
        <v>-12.711522177952929</v>
      </c>
    </row>
    <row r="80" spans="1:5" ht="14.1" customHeight="1" x14ac:dyDescent="0.2">
      <c r="A80" s="1" t="s">
        <v>57</v>
      </c>
      <c r="B80" s="3">
        <f>B81+B90+B93+B104</f>
        <v>2779.1928799800012</v>
      </c>
      <c r="C80" s="3">
        <f>C81+C90+C93+C104</f>
        <v>3706.9748372100003</v>
      </c>
      <c r="D80" s="3">
        <f t="shared" ref="D80:D105" si="2">+C80-B80</f>
        <v>927.78195722999908</v>
      </c>
      <c r="E80" s="24">
        <f t="shared" ref="E80:E105" si="3">IF(B80=0,0,+C80/B80*100-100)</f>
        <v>33.383143858539086</v>
      </c>
    </row>
    <row r="81" spans="1:5" ht="12.75" customHeight="1" x14ac:dyDescent="0.2">
      <c r="A81" s="1" t="s">
        <v>58</v>
      </c>
      <c r="B81" s="5">
        <f>B82+B86</f>
        <v>2001.4787076000005</v>
      </c>
      <c r="C81" s="5">
        <f>C82+C86</f>
        <v>1809.25238885</v>
      </c>
      <c r="D81" s="5">
        <f t="shared" si="2"/>
        <v>-192.22631875000047</v>
      </c>
      <c r="E81" s="26">
        <f t="shared" si="3"/>
        <v>-9.604215024625546</v>
      </c>
    </row>
    <row r="82" spans="1:5" ht="12.75" customHeight="1" x14ac:dyDescent="0.2">
      <c r="A82" s="1" t="s">
        <v>59</v>
      </c>
      <c r="B82" s="2">
        <f>B83+B84+B85</f>
        <v>-452.73766796000001</v>
      </c>
      <c r="C82" s="2">
        <f>C83+C84+C85</f>
        <v>904.19227904999991</v>
      </c>
      <c r="D82" s="2">
        <f t="shared" si="2"/>
        <v>1356.92994701</v>
      </c>
      <c r="E82" s="25">
        <f t="shared" si="3"/>
        <v>-299.71660037129641</v>
      </c>
    </row>
    <row r="83" spans="1:5" ht="12.75" customHeight="1" x14ac:dyDescent="0.2">
      <c r="A83" s="1" t="s">
        <v>60</v>
      </c>
      <c r="B83" s="2">
        <v>-452.73766796000001</v>
      </c>
      <c r="C83" s="2">
        <v>904.19227904999991</v>
      </c>
      <c r="D83" s="2">
        <f t="shared" si="2"/>
        <v>1356.92994701</v>
      </c>
      <c r="E83" s="25">
        <f t="shared" si="3"/>
        <v>-299.71660037129641</v>
      </c>
    </row>
    <row r="84" spans="1:5" ht="12.75" customHeight="1" x14ac:dyDescent="0.2">
      <c r="A84" s="1" t="s">
        <v>71</v>
      </c>
      <c r="B84" s="2">
        <v>0</v>
      </c>
      <c r="C84" s="2">
        <v>0</v>
      </c>
      <c r="D84" s="2">
        <f t="shared" si="2"/>
        <v>0</v>
      </c>
      <c r="E84" s="25">
        <f t="shared" si="3"/>
        <v>0</v>
      </c>
    </row>
    <row r="85" spans="1:5" ht="12.75" customHeight="1" x14ac:dyDescent="0.2">
      <c r="A85" s="1" t="s">
        <v>70</v>
      </c>
      <c r="B85" s="2">
        <v>0</v>
      </c>
      <c r="C85" s="2">
        <v>0</v>
      </c>
      <c r="D85" s="2">
        <f t="shared" si="2"/>
        <v>0</v>
      </c>
      <c r="E85" s="25">
        <f t="shared" si="3"/>
        <v>0</v>
      </c>
    </row>
    <row r="86" spans="1:5" ht="12.75" customHeight="1" x14ac:dyDescent="0.2">
      <c r="A86" s="4" t="s">
        <v>61</v>
      </c>
      <c r="B86" s="2">
        <f>B87+B88+B89</f>
        <v>2454.2163755600004</v>
      </c>
      <c r="C86" s="2">
        <f>C87+C88+C89</f>
        <v>905.06010980000019</v>
      </c>
      <c r="D86" s="2">
        <f t="shared" si="2"/>
        <v>-1549.1562657600002</v>
      </c>
      <c r="E86" s="27">
        <f t="shared" si="3"/>
        <v>-63.122236539005875</v>
      </c>
    </row>
    <row r="87" spans="1:5" ht="12.75" customHeight="1" x14ac:dyDescent="0.2">
      <c r="A87" s="1" t="s">
        <v>62</v>
      </c>
      <c r="B87" s="2">
        <v>-122.98143692000001</v>
      </c>
      <c r="C87" s="2">
        <v>166.8608074</v>
      </c>
      <c r="D87" s="2">
        <f t="shared" si="2"/>
        <v>289.84224432000002</v>
      </c>
      <c r="E87" s="25">
        <f t="shared" si="3"/>
        <v>-235.67966969563358</v>
      </c>
    </row>
    <row r="88" spans="1:5" ht="12.75" customHeight="1" x14ac:dyDescent="0.2">
      <c r="A88" s="1" t="s">
        <v>72</v>
      </c>
      <c r="B88" s="2">
        <v>1179.9067013700001</v>
      </c>
      <c r="C88" s="2">
        <v>234.9821790200001</v>
      </c>
      <c r="D88" s="2">
        <f t="shared" si="2"/>
        <v>-944.92452234999996</v>
      </c>
      <c r="E88" s="25">
        <f t="shared" si="3"/>
        <v>-80.084681378014025</v>
      </c>
    </row>
    <row r="89" spans="1:5" ht="12.75" customHeight="1" x14ac:dyDescent="0.2">
      <c r="A89" s="1" t="s">
        <v>73</v>
      </c>
      <c r="B89" s="2">
        <v>1397.2911111100002</v>
      </c>
      <c r="C89" s="2">
        <v>503.21712338000003</v>
      </c>
      <c r="D89" s="2">
        <f t="shared" si="2"/>
        <v>-894.07398773000023</v>
      </c>
      <c r="E89" s="25">
        <f t="shared" si="3"/>
        <v>-63.986235983405983</v>
      </c>
    </row>
    <row r="90" spans="1:5" ht="12.75" customHeight="1" x14ac:dyDescent="0.2">
      <c r="A90" s="1" t="s">
        <v>63</v>
      </c>
      <c r="B90" s="5">
        <f>B91+B92</f>
        <v>-461.50438798000005</v>
      </c>
      <c r="C90" s="5">
        <f>C91+C92</f>
        <v>-5198.1010644899998</v>
      </c>
      <c r="D90" s="5">
        <f t="shared" si="2"/>
        <v>-4736.5966765100002</v>
      </c>
      <c r="E90" s="26">
        <f t="shared" si="3"/>
        <v>1026.3383837458261</v>
      </c>
    </row>
    <row r="91" spans="1:5" ht="12.75" customHeight="1" x14ac:dyDescent="0.2">
      <c r="A91" s="1" t="s">
        <v>74</v>
      </c>
      <c r="B91" s="2">
        <v>-3547.8027285399999</v>
      </c>
      <c r="C91" s="2">
        <v>-5333.88867338</v>
      </c>
      <c r="D91" s="2">
        <f t="shared" si="2"/>
        <v>-1786.0859448400001</v>
      </c>
      <c r="E91" s="25">
        <f t="shared" si="3"/>
        <v>50.34344019389755</v>
      </c>
    </row>
    <row r="92" spans="1:5" ht="12.75" customHeight="1" x14ac:dyDescent="0.2">
      <c r="A92" s="1" t="s">
        <v>75</v>
      </c>
      <c r="B92" s="2">
        <v>3086.2983405599998</v>
      </c>
      <c r="C92" s="2">
        <v>135.78760889000012</v>
      </c>
      <c r="D92" s="2">
        <f t="shared" si="2"/>
        <v>-2950.5107316699996</v>
      </c>
      <c r="E92" s="25">
        <f t="shared" si="3"/>
        <v>-95.600308398397999</v>
      </c>
    </row>
    <row r="93" spans="1:5" ht="12.75" customHeight="1" x14ac:dyDescent="0.2">
      <c r="A93" s="1" t="s">
        <v>64</v>
      </c>
      <c r="B93" s="5">
        <f>B94+B99</f>
        <v>1354.8515880200002</v>
      </c>
      <c r="C93" s="5">
        <f>C94+C99</f>
        <v>4287.0970369500001</v>
      </c>
      <c r="D93" s="5">
        <f t="shared" si="2"/>
        <v>2932.2454489299998</v>
      </c>
      <c r="E93" s="26">
        <f t="shared" si="3"/>
        <v>216.42558305705097</v>
      </c>
    </row>
    <row r="94" spans="1:5" ht="12.75" customHeight="1" x14ac:dyDescent="0.2">
      <c r="A94" s="1" t="s">
        <v>76</v>
      </c>
      <c r="B94" s="2">
        <f>B95+B96+B97+B98</f>
        <v>-4792.0533588499993</v>
      </c>
      <c r="C94" s="2">
        <f>C95+C96+C97+C98</f>
        <v>-5067.3088358100003</v>
      </c>
      <c r="D94" s="2">
        <f t="shared" si="2"/>
        <v>-275.25547696000103</v>
      </c>
      <c r="E94" s="25">
        <f t="shared" si="3"/>
        <v>5.7439985815612289</v>
      </c>
    </row>
    <row r="95" spans="1:5" ht="12.75" customHeight="1" x14ac:dyDescent="0.2">
      <c r="A95" s="1" t="s">
        <v>77</v>
      </c>
      <c r="B95" s="2">
        <v>-1058.9100101699999</v>
      </c>
      <c r="C95" s="2">
        <v>-845.48589414000003</v>
      </c>
      <c r="D95" s="2">
        <f t="shared" si="2"/>
        <v>213.42411602999982</v>
      </c>
      <c r="E95" s="25">
        <f t="shared" si="3"/>
        <v>-20.155075878047114</v>
      </c>
    </row>
    <row r="96" spans="1:5" ht="12.75" customHeight="1" x14ac:dyDescent="0.2">
      <c r="A96" s="1" t="s">
        <v>78</v>
      </c>
      <c r="B96" s="2">
        <v>-4998.93703362</v>
      </c>
      <c r="C96" s="2">
        <v>-4108.9979397500001</v>
      </c>
      <c r="D96" s="2">
        <f t="shared" si="2"/>
        <v>889.93909386999985</v>
      </c>
      <c r="E96" s="25">
        <f t="shared" si="3"/>
        <v>-17.802566583351165</v>
      </c>
    </row>
    <row r="97" spans="1:5" ht="12.75" customHeight="1" x14ac:dyDescent="0.2">
      <c r="A97" s="1" t="s">
        <v>79</v>
      </c>
      <c r="B97" s="2">
        <v>1201.8707278199997</v>
      </c>
      <c r="C97" s="2">
        <v>-153.06268977000016</v>
      </c>
      <c r="D97" s="2">
        <f t="shared" si="2"/>
        <v>-1354.9334175899999</v>
      </c>
      <c r="E97" s="25">
        <f t="shared" si="3"/>
        <v>-112.73537047096831</v>
      </c>
    </row>
    <row r="98" spans="1:5" ht="12.75" customHeight="1" x14ac:dyDescent="0.2">
      <c r="A98" s="1" t="s">
        <v>80</v>
      </c>
      <c r="B98" s="2">
        <v>63.922957120000014</v>
      </c>
      <c r="C98" s="2">
        <v>40.237687849999986</v>
      </c>
      <c r="D98" s="2">
        <f t="shared" si="2"/>
        <v>-23.685269270000028</v>
      </c>
      <c r="E98" s="25">
        <f t="shared" si="3"/>
        <v>-37.052837254597939</v>
      </c>
    </row>
    <row r="99" spans="1:5" ht="12.75" customHeight="1" x14ac:dyDescent="0.2">
      <c r="A99" s="1" t="s">
        <v>65</v>
      </c>
      <c r="B99" s="2">
        <f>B100+B101+B102+B103</f>
        <v>6146.9049468699995</v>
      </c>
      <c r="C99" s="2">
        <f>C100+C101+C102+C103</f>
        <v>9354.4058727600004</v>
      </c>
      <c r="D99" s="2">
        <f t="shared" si="2"/>
        <v>3207.5009258900009</v>
      </c>
      <c r="E99" s="25">
        <f t="shared" si="3"/>
        <v>52.180747117673548</v>
      </c>
    </row>
    <row r="100" spans="1:5" ht="12.75" customHeight="1" x14ac:dyDescent="0.2">
      <c r="A100" s="1" t="s">
        <v>81</v>
      </c>
      <c r="B100" s="2">
        <v>1063.63244734</v>
      </c>
      <c r="C100" s="2">
        <v>654.86064738000005</v>
      </c>
      <c r="D100" s="2">
        <f t="shared" si="2"/>
        <v>-408.77179995999995</v>
      </c>
      <c r="E100" s="25">
        <f t="shared" si="3"/>
        <v>-38.431678253355528</v>
      </c>
    </row>
    <row r="101" spans="1:5" ht="12.75" customHeight="1" x14ac:dyDescent="0.2">
      <c r="A101" s="1" t="s">
        <v>82</v>
      </c>
      <c r="B101" s="2">
        <v>3380.50563487</v>
      </c>
      <c r="C101" s="2">
        <v>3988.6107452799997</v>
      </c>
      <c r="D101" s="2">
        <f t="shared" si="2"/>
        <v>608.10511040999972</v>
      </c>
      <c r="E101" s="25">
        <f t="shared" si="3"/>
        <v>17.988584433564611</v>
      </c>
    </row>
    <row r="102" spans="1:5" ht="12.75" customHeight="1" x14ac:dyDescent="0.2">
      <c r="A102" s="1" t="s">
        <v>83</v>
      </c>
      <c r="B102" s="2">
        <v>1624.9808729999997</v>
      </c>
      <c r="C102" s="2">
        <v>4624.2983118299999</v>
      </c>
      <c r="D102" s="2">
        <f t="shared" si="2"/>
        <v>2999.3174388300004</v>
      </c>
      <c r="E102" s="25">
        <f t="shared" si="3"/>
        <v>184.57555339052908</v>
      </c>
    </row>
    <row r="103" spans="1:5" ht="12.75" customHeight="1" x14ac:dyDescent="0.2">
      <c r="A103" s="1" t="s">
        <v>84</v>
      </c>
      <c r="B103" s="2">
        <v>77.785991660000008</v>
      </c>
      <c r="C103" s="2">
        <v>86.636168269999985</v>
      </c>
      <c r="D103" s="2">
        <f t="shared" si="2"/>
        <v>8.850176609999977</v>
      </c>
      <c r="E103" s="25">
        <f t="shared" si="3"/>
        <v>11.377596944040789</v>
      </c>
    </row>
    <row r="104" spans="1:5" ht="12.75" customHeight="1" x14ac:dyDescent="0.2">
      <c r="A104" s="1" t="s">
        <v>66</v>
      </c>
      <c r="B104" s="5">
        <v>-115.63302765999983</v>
      </c>
      <c r="C104" s="5">
        <v>2808.7264759</v>
      </c>
      <c r="D104" s="5">
        <f t="shared" si="2"/>
        <v>2924.3595035599997</v>
      </c>
      <c r="E104" s="26">
        <f t="shared" si="3"/>
        <v>-2529.000202397714</v>
      </c>
    </row>
    <row r="105" spans="1:5" ht="14.1" customHeight="1" x14ac:dyDescent="0.2">
      <c r="A105" s="1" t="s">
        <v>85</v>
      </c>
      <c r="B105" s="3">
        <f>-B15-B78</f>
        <v>-3349.9719572200065</v>
      </c>
      <c r="C105" s="3">
        <f>-C15-C78</f>
        <v>-3540.2371575299931</v>
      </c>
      <c r="D105" s="3">
        <f t="shared" si="2"/>
        <v>-190.26520030998654</v>
      </c>
      <c r="E105" s="24">
        <f t="shared" si="3"/>
        <v>5.6796057620696985</v>
      </c>
    </row>
    <row r="106" spans="1:5" ht="6" customHeight="1" x14ac:dyDescent="0.2">
      <c r="A106" s="8"/>
      <c r="B106" s="9"/>
      <c r="C106" s="9"/>
      <c r="D106" s="9"/>
      <c r="E106" s="10"/>
    </row>
    <row r="107" spans="1:5" ht="6" customHeight="1" x14ac:dyDescent="0.2">
      <c r="A107" s="6"/>
    </row>
    <row r="108" spans="1:5" ht="12.75" customHeight="1" x14ac:dyDescent="0.2">
      <c r="A108" s="11" t="s">
        <v>90</v>
      </c>
    </row>
    <row r="109" spans="1:5" ht="12.75" customHeight="1" x14ac:dyDescent="0.2">
      <c r="A109" s="11" t="s">
        <v>68</v>
      </c>
    </row>
    <row r="110" spans="1:5" ht="12.75" customHeight="1" x14ac:dyDescent="0.2">
      <c r="A110" s="12" t="s">
        <v>7</v>
      </c>
    </row>
    <row r="111" spans="1:5" ht="12.75" customHeight="1" x14ac:dyDescent="0.2">
      <c r="A111" s="13" t="s">
        <v>8</v>
      </c>
    </row>
    <row r="112" spans="1:5" ht="12.75" customHeight="1" x14ac:dyDescent="0.2">
      <c r="A112" s="14" t="s">
        <v>12</v>
      </c>
    </row>
  </sheetData>
  <mergeCells count="13">
    <mergeCell ref="A7:E7"/>
    <mergeCell ref="A1:E1"/>
    <mergeCell ref="A2:E2"/>
    <mergeCell ref="A3:E3"/>
    <mergeCell ref="A5:E5"/>
    <mergeCell ref="A6:E6"/>
    <mergeCell ref="B9:C9"/>
    <mergeCell ref="D9:E9"/>
    <mergeCell ref="B10:C10"/>
    <mergeCell ref="B11:B13"/>
    <mergeCell ref="C11:C13"/>
    <mergeCell ref="D11:D13"/>
    <mergeCell ref="E11:E13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JAHAYRA LOW</cp:lastModifiedBy>
  <cp:lastPrinted>2026-03-24T18:05:53Z</cp:lastPrinted>
  <dcterms:created xsi:type="dcterms:W3CDTF">2018-11-21T20:09:16Z</dcterms:created>
  <dcterms:modified xsi:type="dcterms:W3CDTF">2026-03-24T20:37:35Z</dcterms:modified>
</cp:coreProperties>
</file>